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F13AA235-1C04-49E0-8C10-17E2B0219FA7}" xr6:coauthVersionLast="46" xr6:coauthVersionMax="46" xr10:uidLastSave="{00000000-0000-0000-0000-000000000000}"/>
  <bookViews>
    <workbookView xWindow="0" yWindow="72" windowWidth="13464" windowHeight="9960" activeTab="6" xr2:uid="{00000000-000D-0000-FFFF-FFFF00000000}"/>
  </bookViews>
  <sheets>
    <sheet name="ARGUMENTOS" sheetId="7" r:id="rId1"/>
    <sheet name="EX1" sheetId="9" r:id="rId2"/>
    <sheet name="EX2" sheetId="12" r:id="rId3"/>
    <sheet name="EX3" sheetId="13" r:id="rId4"/>
    <sheet name="EX4" sheetId="14" r:id="rId5"/>
    <sheet name="EX5" sheetId="16" r:id="rId6"/>
    <sheet name="EX6" sheetId="19" r:id="rId7"/>
  </sheets>
  <calcPr calcId="181029"/>
</workbook>
</file>

<file path=xl/calcChain.xml><?xml version="1.0" encoding="utf-8"?>
<calcChain xmlns="http://schemas.openxmlformats.org/spreadsheetml/2006/main">
  <c r="B11" i="19" l="1"/>
  <c r="B10" i="19"/>
  <c r="B9" i="16"/>
  <c r="B6" i="14"/>
  <c r="B6" i="13"/>
  <c r="C5" i="13" s="1"/>
  <c r="B15" i="12"/>
  <c r="B12" i="12"/>
  <c r="C4" i="12"/>
  <c r="B8" i="12"/>
  <c r="B8" i="9"/>
  <c r="E12" i="9"/>
  <c r="D13" i="9" s="1"/>
  <c r="E13" i="9" s="1"/>
  <c r="D14" i="9" s="1"/>
  <c r="E14" i="9" s="1"/>
  <c r="D15" i="9" s="1"/>
  <c r="E15" i="9" s="1"/>
  <c r="D16" i="9" s="1"/>
  <c r="E16" i="9" s="1"/>
  <c r="D17" i="9" s="1"/>
  <c r="E17" i="9" s="1"/>
  <c r="D18" i="9" s="1"/>
  <c r="E18" i="9" s="1"/>
  <c r="D19" i="9" s="1"/>
  <c r="E19" i="9" s="1"/>
  <c r="D20" i="9" s="1"/>
  <c r="E20" i="9" s="1"/>
  <c r="D21" i="9" s="1"/>
  <c r="E21" i="9" s="1"/>
  <c r="D22" i="9" s="1"/>
  <c r="E22" i="9" s="1"/>
  <c r="D23" i="9" s="1"/>
  <c r="E23" i="9" s="1"/>
  <c r="C11" i="19"/>
  <c r="C10" i="19"/>
  <c r="B10" i="16"/>
  <c r="C6" i="14"/>
  <c r="D5" i="13"/>
  <c r="C6" i="13"/>
  <c r="B16" i="12"/>
  <c r="B13" i="12"/>
  <c r="B9" i="12"/>
  <c r="B14" i="9"/>
  <c r="B15" i="9"/>
  <c r="B19" i="9"/>
  <c r="B23" i="9"/>
  <c r="B16" i="9"/>
  <c r="B20" i="9"/>
  <c r="B17" i="9"/>
  <c r="B21" i="9"/>
  <c r="B18" i="9"/>
  <c r="B22" i="9"/>
  <c r="B13" i="9"/>
  <c r="F13" i="9"/>
  <c r="F17" i="9"/>
  <c r="F21" i="9"/>
  <c r="F14" i="9"/>
  <c r="F18" i="9"/>
  <c r="F22" i="9"/>
  <c r="F20" i="9"/>
  <c r="F15" i="9"/>
  <c r="F19" i="9"/>
  <c r="F23" i="9"/>
  <c r="F16" i="9"/>
  <c r="F12" i="9"/>
  <c r="B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Sibeli</author>
  </authors>
  <commentList>
    <comment ref="F6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O resultado é R$ 53.034,25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Sibeli</author>
  </authors>
  <commentList>
    <comment ref="F6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O resultado é 179,2377</t>
        </r>
      </text>
    </comment>
  </commentList>
</comments>
</file>

<file path=xl/sharedStrings.xml><?xml version="1.0" encoding="utf-8"?>
<sst xmlns="http://schemas.openxmlformats.org/spreadsheetml/2006/main" count="93" uniqueCount="73">
  <si>
    <r>
      <t xml:space="preserve">Taxa de Juros Mensais </t>
    </r>
    <r>
      <rPr>
        <b/>
        <sz val="10"/>
        <rFont val="Arial"/>
        <family val="2"/>
      </rPr>
      <t>(Taxa)</t>
    </r>
  </si>
  <si>
    <r>
      <t>Período em Meses</t>
    </r>
    <r>
      <rPr>
        <b/>
        <sz val="10"/>
        <rFont val="Arial"/>
        <family val="2"/>
      </rPr>
      <t xml:space="preserve"> (Nper)</t>
    </r>
  </si>
  <si>
    <r>
      <t xml:space="preserve">Valor a ser Depositado </t>
    </r>
    <r>
      <rPr>
        <b/>
        <sz val="10"/>
        <rFont val="Arial"/>
        <family val="2"/>
      </rPr>
      <t>(Pgto)</t>
    </r>
  </si>
  <si>
    <r>
      <t xml:space="preserve">Valor Presente </t>
    </r>
    <r>
      <rPr>
        <b/>
        <sz val="10"/>
        <rFont val="Arial"/>
        <family val="2"/>
      </rPr>
      <t>(VP)</t>
    </r>
  </si>
  <si>
    <t>Tipo</t>
  </si>
  <si>
    <t>Valor Futuro (VF)</t>
  </si>
  <si>
    <r>
      <t xml:space="preserve">Valor Futuro </t>
    </r>
    <r>
      <rPr>
        <b/>
        <sz val="10"/>
        <rFont val="Arial"/>
        <family val="2"/>
      </rPr>
      <t>(VF)</t>
    </r>
  </si>
  <si>
    <t>Valor Presente (VP)</t>
  </si>
  <si>
    <t>Resultado Esperado: R$ 1.282,22</t>
  </si>
  <si>
    <t>Fiz um empréstimo para pagamento mensal de R$ 200,00</t>
  </si>
  <si>
    <t>para uma quantia total emprestada de R$ 8.000,00.</t>
  </si>
  <si>
    <t>Resultado Esperado: 0,77%</t>
  </si>
  <si>
    <t>Um automovel custa, a vista, R$ 12.560,00</t>
  </si>
  <si>
    <t>Pretendo financia-lo em 24 meses... A financeira cobra 5%</t>
  </si>
  <si>
    <t>de Juros ao mês. Qual o valor de cada um dos pagamentos?</t>
  </si>
  <si>
    <t>Resultado Esperado: R$ 910,23</t>
  </si>
  <si>
    <t>Definir tipo para</t>
  </si>
  <si>
    <t>Se os vencimentos forem</t>
  </si>
  <si>
    <t>0 ou omitido</t>
  </si>
  <si>
    <t>No final do período</t>
  </si>
  <si>
    <t>No início do período</t>
  </si>
  <si>
    <t xml:space="preserve">Comprei um televisor em 12 prestacoes de R$ 125. </t>
  </si>
  <si>
    <t>A loja cobra uma taxa de 2,5% ao mês.</t>
  </si>
  <si>
    <t>Qual seria o valor a ser pago A Vista ?</t>
  </si>
  <si>
    <t>VALOR PRESENTE =VP(TAXA;NPER;PGTO)</t>
  </si>
  <si>
    <t>Este empréstimo foi feito para 4 anos, qual a taxa de juros?</t>
  </si>
  <si>
    <t>VALOR FUTURO</t>
  </si>
  <si>
    <t>VALOR PRESENTE</t>
  </si>
  <si>
    <t>Aplicarei, uma quantia de R$ 1000,00 por mês no início de cada mês,ao longo de 12 meses.A aplicação escolhida rende 3,3% ao mês.Ao final dos 12 meses, quanto terei disponivel para saque?</t>
  </si>
  <si>
    <t>VALOR FUTURO =VF(TAXA;NPER;PGTO;;TIPO)</t>
  </si>
  <si>
    <t>Resultado Esperado: R$ 14.912,74</t>
  </si>
  <si>
    <t>Necessário. A taxa de juros por período. Por exemplo, se você tiver um empréstimo para um automóvel com taxa de juros de 10% ao ano e fizer pagamentos mensais, sua taxa de juros mensal será de 10%/12 ou 0,83%. Você deverá inserir 10%/12 ou 0,83%, ou 0,0083, na fórmula como taxa.</t>
  </si>
  <si>
    <t>Necessário. O número total de períodos de pagamento em uma anuidade. Por exemplo, se você conseguir um empréstimo de carro de quatro anos e fizer pagamentos mensais, seu empréstimo terá 4*12 (ou 48) períodos. Você deverá inserir 48 na fórmula para nper.</t>
  </si>
  <si>
    <t>Necessário. O pagamento feito em cada período e não pode mudar durante a vigência da anuidade. Geralmente, pgto inclui o principal e os juros e nenhuma outra taxa ou tributo. Por exemplo, os pagamentos mensais de R$ 10.000 de um empréstimo de quatro anos para um carro serão de R$ 263,33. Você deveria inserir -263,33 na fórmula como pgto. Se pgto for omitido, você deverá incluir o argumento vf.</t>
  </si>
  <si>
    <t>Opcional. O valor futuro, ou o saldo, que você deseja obter depois do último pagamento. Se vf for omitido, será considerado 0 (o valor futuro de um empréstimo, por exemplo, é 0). Por exemplo, se você deseja economizar R$ 50.000 para pagar um projeto especial em 18 anos, então o valor futuro será de R$ 50.000. Você poderia então fazer uma estimativa conservadora na taxa de juros e concluir quanto economizaria por mês. Se vf for omitido, você deverá incluir o argumento pgto.</t>
  </si>
  <si>
    <t>Valor Futuro</t>
  </si>
  <si>
    <t>Valor Presente</t>
  </si>
  <si>
    <t>Pagamentos</t>
  </si>
  <si>
    <t>Quantidade de Períodos</t>
  </si>
  <si>
    <t>Taxa de Juros</t>
  </si>
  <si>
    <t>VF</t>
  </si>
  <si>
    <t>VP</t>
  </si>
  <si>
    <t>O Valor presente é o valor atual, ou seja, o valor inicial de um investimento ou o valor da entrada quando por exemplo vamos comprar um automóvel.</t>
  </si>
  <si>
    <t>FUNÇÕES FINANCEIRAS</t>
  </si>
  <si>
    <t>NOME</t>
  </si>
  <si>
    <t>FUNÇÕES</t>
  </si>
  <si>
    <t>Alternativas</t>
  </si>
  <si>
    <t>1 = Verdadeiro    0 = Falso</t>
  </si>
  <si>
    <t>Opcional. Quando o tipo for 0, indicamos que o pagamento da primeira parcela será realizada no final do período [daqui a 30 dias]. Quando o tipo for 1, o pagamento será realizado no ato da compra/investimento [pagamento realizado hoje.    Como exemplo, podemos citar uma pessoa que realiza uma compra. Na hora do financiamento ela pode optar por 2 tipos de pagemento: 0+30 [usamos o 0 como tipo neste caso] ou 1+29 [neste caso utilizamos 1 no tipo].</t>
  </si>
  <si>
    <t>ARGUMENTO</t>
  </si>
  <si>
    <t>Para saber o valor final de uma aplicação na qual serão depositados R$1.000,00 por mês</t>
  </si>
  <si>
    <t>durante 3 anos com uma taxa de 2% ao mês.</t>
  </si>
  <si>
    <t>Taxa</t>
  </si>
  <si>
    <t>Núm. Pag.</t>
  </si>
  <si>
    <t>Resposta:</t>
  </si>
  <si>
    <t>Pgto</t>
  </si>
  <si>
    <t>=&gt; O 1º pagamento será efetuado no início do período</t>
  </si>
  <si>
    <t>Quanto tempo você precisa para ter R$ 500.000,00 se aplicar R$ 1.000,00 por mês?</t>
  </si>
  <si>
    <t>com uma taxa de juros de 1%</t>
  </si>
  <si>
    <t>1ª parcela será paga no início do primeiro período</t>
  </si>
  <si>
    <r>
      <rPr>
        <sz val="10"/>
        <rFont val="Arial"/>
        <family val="2"/>
      </rPr>
      <t>Valor a ser Depositado</t>
    </r>
    <r>
      <rPr>
        <b/>
        <sz val="10"/>
        <rFont val="Arial"/>
        <family val="2"/>
      </rPr>
      <t xml:space="preserve"> (Pgto)</t>
    </r>
  </si>
  <si>
    <r>
      <rPr>
        <sz val="10"/>
        <rFont val="Arial"/>
        <family val="2"/>
      </rPr>
      <t xml:space="preserve">Valor Futuro </t>
    </r>
    <r>
      <rPr>
        <b/>
        <sz val="10"/>
        <rFont val="Arial"/>
        <family val="2"/>
      </rPr>
      <t>(VF)</t>
    </r>
  </si>
  <si>
    <t>Nper</t>
  </si>
  <si>
    <t>TAXA (i)</t>
  </si>
  <si>
    <t>NPER (n)</t>
  </si>
  <si>
    <t>PGTO (pmt)</t>
  </si>
  <si>
    <t>VF (fv)</t>
  </si>
  <si>
    <t>VP (pv)</t>
  </si>
  <si>
    <t>TIPO (begin)</t>
  </si>
  <si>
    <t>MÊS</t>
  </si>
  <si>
    <t>ÍNICIO</t>
  </si>
  <si>
    <t>FIM</t>
  </si>
  <si>
    <t>VERIFICANDO MÊS A MÊS: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</si>
</sst>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R$&quot;\ #,##0.00;[Red]\-&quot;R$&quot;\ #,##0.00"/>
    <numFmt numFmtId="43" formatCode="_-* #,##0.00_-;\-* #,##0.00_-;_-* &quot;-&quot;??_-;_-@_-"/>
    <numFmt numFmtId="164" formatCode="&quot;R$&quot;#,##0.00;[Red]\-&quot;R$&quot;#,##0.00"/>
    <numFmt numFmtId="165" formatCode="&quot;R$ &quot;#,##0.00_);[Red]\(&quot;R$ &quot;#,##0.00\)"/>
    <numFmt numFmtId="166" formatCode="_(* #,##0.00_);_(* \(#,##0.00\);_(* &quot;-&quot;??_);_(@_)"/>
    <numFmt numFmtId="167" formatCode="&quot;R$&quot;#,##0.00_);[Red]\(&quot;R$&quot;#,##0.00\)"/>
    <numFmt numFmtId="168" formatCode="_(&quot;R$&quot;* #,##0.00_);_(&quot;R$&quot;* \(#,##0.00\);_(&quot;R$&quot;* &quot;-&quot;??_);_(@_)"/>
    <numFmt numFmtId="169" formatCode="0.0%"/>
    <numFmt numFmtId="170" formatCode="0.0000"/>
    <numFmt numFmtId="171" formatCode="&quot;R$&quot;\ #,##0.0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0"/>
      <name val="Calibri"/>
      <family val="2"/>
      <scheme val="minor"/>
    </font>
    <font>
      <b/>
      <sz val="11.2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rgb="FF002060"/>
      <name val="Arial"/>
      <family val="2"/>
    </font>
    <font>
      <b/>
      <sz val="14"/>
      <color rgb="FF002060"/>
      <name val="Calibri"/>
      <family val="2"/>
      <scheme val="minor"/>
    </font>
    <font>
      <b/>
      <sz val="10"/>
      <color indexed="18"/>
      <name val="Arial"/>
      <family val="2"/>
    </font>
    <font>
      <b/>
      <sz val="8"/>
      <color indexed="81"/>
      <name val="Tahoma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A4A4A4"/>
      </top>
      <bottom style="medium">
        <color rgb="FFA4A4A4"/>
      </bottom>
      <diagonal/>
    </border>
    <border>
      <left/>
      <right/>
      <top/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A4A4A4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85">
    <xf numFmtId="0" fontId="0" fillId="0" borderId="0" xfId="0"/>
    <xf numFmtId="0" fontId="0" fillId="0" borderId="1" xfId="0" applyBorder="1"/>
    <xf numFmtId="0" fontId="3" fillId="0" borderId="2" xfId="0" applyFont="1" applyBorder="1"/>
    <xf numFmtId="0" fontId="0" fillId="0" borderId="3" xfId="0" applyBorder="1"/>
    <xf numFmtId="169" fontId="2" fillId="0" borderId="4" xfId="2" applyNumberFormat="1" applyFont="1" applyBorder="1"/>
    <xf numFmtId="0" fontId="2" fillId="0" borderId="5" xfId="0" applyFont="1" applyBorder="1"/>
    <xf numFmtId="168" fontId="2" fillId="0" borderId="5" xfId="1" applyFont="1" applyBorder="1"/>
    <xf numFmtId="167" fontId="2" fillId="0" borderId="6" xfId="0" applyNumberFormat="1" applyFont="1" applyBorder="1"/>
    <xf numFmtId="0" fontId="2" fillId="2" borderId="0" xfId="0" applyFont="1" applyFill="1"/>
    <xf numFmtId="0" fontId="0" fillId="2" borderId="0" xfId="0" applyFill="1"/>
    <xf numFmtId="166" fontId="0" fillId="0" borderId="0" xfId="0" applyNumberFormat="1"/>
    <xf numFmtId="165" fontId="0" fillId="0" borderId="0" xfId="0" applyNumberFormat="1"/>
    <xf numFmtId="4" fontId="2" fillId="0" borderId="5" xfId="1" applyNumberFormat="1" applyFont="1" applyBorder="1"/>
    <xf numFmtId="0" fontId="0" fillId="0" borderId="0" xfId="0" applyFill="1"/>
    <xf numFmtId="0" fontId="4" fillId="2" borderId="0" xfId="0" applyFont="1" applyFill="1"/>
    <xf numFmtId="43" fontId="0" fillId="0" borderId="0" xfId="3" applyFont="1"/>
    <xf numFmtId="0" fontId="8" fillId="0" borderId="0" xfId="0" applyFont="1"/>
    <xf numFmtId="0" fontId="8" fillId="4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9" borderId="16" xfId="0" applyFont="1" applyFill="1" applyBorder="1" applyAlignment="1">
      <alignment horizontal="center"/>
    </xf>
    <xf numFmtId="0" fontId="14" fillId="8" borderId="13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8" fillId="4" borderId="12" xfId="0" applyFont="1" applyFill="1" applyBorder="1" applyAlignment="1">
      <alignment vertical="center"/>
    </xf>
    <xf numFmtId="0" fontId="8" fillId="5" borderId="11" xfId="0" applyFont="1" applyFill="1" applyBorder="1" applyAlignment="1">
      <alignment vertical="center" wrapText="1"/>
    </xf>
    <xf numFmtId="9" fontId="15" fillId="8" borderId="13" xfId="0" applyNumberFormat="1" applyFont="1" applyFill="1" applyBorder="1"/>
    <xf numFmtId="0" fontId="15" fillId="8" borderId="13" xfId="0" applyFont="1" applyFill="1" applyBorder="1"/>
    <xf numFmtId="4" fontId="15" fillId="8" borderId="13" xfId="0" applyNumberFormat="1" applyFont="1" applyFill="1" applyBorder="1"/>
    <xf numFmtId="4" fontId="15" fillId="8" borderId="13" xfId="3" applyNumberFormat="1" applyFont="1" applyFill="1" applyBorder="1"/>
    <xf numFmtId="0" fontId="18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17" fillId="0" borderId="20" xfId="0" applyFont="1" applyBorder="1"/>
    <xf numFmtId="0" fontId="0" fillId="0" borderId="0" xfId="0" applyBorder="1"/>
    <xf numFmtId="0" fontId="0" fillId="0" borderId="21" xfId="0" applyBorder="1"/>
    <xf numFmtId="0" fontId="0" fillId="0" borderId="20" xfId="0" applyBorder="1"/>
    <xf numFmtId="0" fontId="15" fillId="8" borderId="20" xfId="0" applyFont="1" applyFill="1" applyBorder="1"/>
    <xf numFmtId="0" fontId="2" fillId="0" borderId="0" xfId="0" quotePrefix="1" applyFont="1" applyBorder="1"/>
    <xf numFmtId="0" fontId="0" fillId="0" borderId="22" xfId="0" applyBorder="1"/>
    <xf numFmtId="0" fontId="0" fillId="0" borderId="23" xfId="0" applyBorder="1"/>
    <xf numFmtId="0" fontId="2" fillId="0" borderId="23" xfId="0" quotePrefix="1" applyFont="1" applyBorder="1"/>
    <xf numFmtId="0" fontId="0" fillId="0" borderId="24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" fillId="0" borderId="0" xfId="0" applyFont="1" applyBorder="1"/>
    <xf numFmtId="0" fontId="15" fillId="0" borderId="0" xfId="0" applyFont="1" applyFill="1" applyBorder="1"/>
    <xf numFmtId="165" fontId="0" fillId="10" borderId="0" xfId="0" applyNumberFormat="1" applyFill="1" applyBorder="1"/>
    <xf numFmtId="0" fontId="0" fillId="0" borderId="13" xfId="0" applyBorder="1"/>
    <xf numFmtId="0" fontId="2" fillId="0" borderId="13" xfId="0" applyFont="1" applyBorder="1"/>
    <xf numFmtId="0" fontId="1" fillId="0" borderId="13" xfId="0" applyFont="1" applyBorder="1"/>
    <xf numFmtId="169" fontId="2" fillId="10" borderId="13" xfId="2" applyNumberFormat="1" applyFont="1" applyFill="1" applyBorder="1"/>
    <xf numFmtId="0" fontId="2" fillId="10" borderId="13" xfId="0" applyFont="1" applyFill="1" applyBorder="1"/>
    <xf numFmtId="4" fontId="2" fillId="10" borderId="13" xfId="1" applyNumberFormat="1" applyFont="1" applyFill="1" applyBorder="1"/>
    <xf numFmtId="0" fontId="2" fillId="6" borderId="0" xfId="0" applyFont="1" applyFill="1"/>
    <xf numFmtId="0" fontId="0" fillId="6" borderId="0" xfId="0" applyFill="1"/>
    <xf numFmtId="0" fontId="4" fillId="6" borderId="0" xfId="0" applyFont="1" applyFill="1"/>
    <xf numFmtId="8" fontId="0" fillId="0" borderId="0" xfId="0" applyNumberFormat="1"/>
    <xf numFmtId="10" fontId="2" fillId="10" borderId="13" xfId="2" applyNumberFormat="1" applyFont="1" applyFill="1" applyBorder="1"/>
    <xf numFmtId="170" fontId="0" fillId="0" borderId="0" xfId="0" applyNumberFormat="1"/>
    <xf numFmtId="0" fontId="19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171" fontId="0" fillId="0" borderId="13" xfId="0" applyNumberFormat="1" applyBorder="1" applyAlignment="1">
      <alignment horizontal="center"/>
    </xf>
    <xf numFmtId="8" fontId="15" fillId="8" borderId="13" xfId="0" applyNumberFormat="1" applyFont="1" applyFill="1" applyBorder="1"/>
    <xf numFmtId="8" fontId="0" fillId="0" borderId="23" xfId="0" applyNumberFormat="1" applyBorder="1"/>
    <xf numFmtId="0" fontId="20" fillId="0" borderId="0" xfId="0" applyFont="1"/>
    <xf numFmtId="164" fontId="0" fillId="0" borderId="0" xfId="0" applyNumberFormat="1"/>
    <xf numFmtId="167" fontId="2" fillId="0" borderId="6" xfId="0" applyNumberFormat="1" applyFont="1" applyBorder="1" applyAlignment="1">
      <alignment horizontal="right"/>
    </xf>
    <xf numFmtId="0" fontId="2" fillId="2" borderId="0" xfId="0" applyFont="1" applyFill="1" applyAlignment="1">
      <alignment horizontal="center" wrapTex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0" fillId="0" borderId="0" xfId="0" applyAlignment="1">
      <alignment horizontal="right"/>
    </xf>
    <xf numFmtId="8" fontId="0" fillId="0" borderId="0" xfId="0" applyNumberFormat="1" applyAlignment="1">
      <alignment horizont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"/>
  <sheetViews>
    <sheetView topLeftCell="A4" zoomScale="85" zoomScaleNormal="85" workbookViewId="0">
      <selection activeCell="B12" sqref="B12"/>
    </sheetView>
  </sheetViews>
  <sheetFormatPr defaultColWidth="9.109375" defaultRowHeight="13.8" x14ac:dyDescent="0.3"/>
  <cols>
    <col min="1" max="1" width="21.109375" style="16" bestFit="1" customWidth="1"/>
    <col min="2" max="2" width="26.44140625" style="16" bestFit="1" customWidth="1"/>
    <col min="3" max="3" width="116.33203125" style="16" customWidth="1"/>
    <col min="4" max="16384" width="9.109375" style="16"/>
  </cols>
  <sheetData>
    <row r="1" spans="1:28" ht="25.8" x14ac:dyDescent="0.5">
      <c r="A1" s="32" t="s">
        <v>44</v>
      </c>
      <c r="B1" s="32" t="s">
        <v>45</v>
      </c>
      <c r="C1" s="32" t="s">
        <v>43</v>
      </c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1:28" ht="51" customHeight="1" x14ac:dyDescent="0.3">
      <c r="A2" s="28" t="s">
        <v>39</v>
      </c>
      <c r="B2" s="33" t="s">
        <v>63</v>
      </c>
      <c r="C2" s="29" t="s">
        <v>31</v>
      </c>
      <c r="D2" s="23"/>
      <c r="E2" s="23"/>
      <c r="F2" s="23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</row>
    <row r="3" spans="1:28" ht="51" customHeight="1" x14ac:dyDescent="0.3">
      <c r="A3" s="27" t="s">
        <v>38</v>
      </c>
      <c r="B3" s="34" t="s">
        <v>64</v>
      </c>
      <c r="C3" s="30" t="s">
        <v>32</v>
      </c>
      <c r="D3" s="23"/>
      <c r="E3" s="23"/>
      <c r="F3" s="2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pans="1:28" ht="51" customHeight="1" x14ac:dyDescent="0.3">
      <c r="A4" s="28" t="s">
        <v>37</v>
      </c>
      <c r="B4" s="33" t="s">
        <v>65</v>
      </c>
      <c r="C4" s="29" t="s">
        <v>33</v>
      </c>
      <c r="D4" s="23"/>
      <c r="E4" s="23"/>
      <c r="F4" s="23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ht="51" customHeight="1" x14ac:dyDescent="0.3">
      <c r="A5" s="27" t="s">
        <v>35</v>
      </c>
      <c r="B5" s="34" t="s">
        <v>66</v>
      </c>
      <c r="C5" s="30" t="s">
        <v>34</v>
      </c>
      <c r="D5" s="23"/>
      <c r="E5" s="23"/>
      <c r="F5" s="23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ht="51" customHeight="1" x14ac:dyDescent="0.3">
      <c r="A6" s="28" t="s">
        <v>36</v>
      </c>
      <c r="B6" s="33" t="s">
        <v>67</v>
      </c>
      <c r="C6" s="29" t="s">
        <v>42</v>
      </c>
      <c r="D6" s="23"/>
      <c r="E6" s="23"/>
      <c r="F6" s="23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customFormat="1" ht="10.5" customHeight="1" x14ac:dyDescent="0.25"/>
    <row r="8" spans="1:28" customFormat="1" ht="22.5" customHeight="1" x14ac:dyDescent="0.25">
      <c r="A8" s="26" t="s">
        <v>49</v>
      </c>
      <c r="B8" s="26" t="s">
        <v>46</v>
      </c>
      <c r="C8" s="31"/>
      <c r="D8" s="23"/>
      <c r="E8" s="23"/>
      <c r="F8" s="23"/>
    </row>
    <row r="9" spans="1:28" ht="58.5" customHeight="1" x14ac:dyDescent="0.3">
      <c r="A9" s="24" t="s">
        <v>68</v>
      </c>
      <c r="B9" s="25" t="s">
        <v>47</v>
      </c>
      <c r="C9" s="19" t="s">
        <v>48</v>
      </c>
      <c r="D9" s="23"/>
      <c r="E9" s="23"/>
      <c r="F9" s="23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customFormat="1" ht="15" customHeight="1" thickBot="1" x14ac:dyDescent="0.3"/>
    <row r="11" spans="1:28" ht="15.6" thickBot="1" x14ac:dyDescent="0.35">
      <c r="A11" s="20" t="s">
        <v>16</v>
      </c>
      <c r="B11" s="21" t="s">
        <v>17</v>
      </c>
      <c r="C11"/>
      <c r="D11"/>
    </row>
    <row r="12" spans="1:28" ht="14.4" thickBot="1" x14ac:dyDescent="0.35">
      <c r="A12" s="17" t="s">
        <v>18</v>
      </c>
      <c r="B12" s="35" t="s">
        <v>19</v>
      </c>
      <c r="C12"/>
      <c r="D12"/>
    </row>
    <row r="13" spans="1:28" ht="14.4" thickBot="1" x14ac:dyDescent="0.35">
      <c r="A13" s="18">
        <v>1</v>
      </c>
      <c r="B13" s="36" t="s">
        <v>20</v>
      </c>
      <c r="C13"/>
      <c r="D13"/>
    </row>
    <row r="14" spans="1:28" x14ac:dyDescent="0.3">
      <c r="A14" s="22"/>
      <c r="B14" s="22"/>
      <c r="C14" s="22"/>
      <c r="D14"/>
      <c r="E14" s="22"/>
      <c r="F14" s="22"/>
    </row>
    <row r="15" spans="1:28" x14ac:dyDescent="0.3">
      <c r="D1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1"/>
  <sheetViews>
    <sheetView topLeftCell="A4" zoomScale="110" zoomScaleNormal="110" workbookViewId="0">
      <selection activeCell="A14" sqref="A14"/>
    </sheetView>
  </sheetViews>
  <sheetFormatPr defaultRowHeight="13.2" x14ac:dyDescent="0.25"/>
  <cols>
    <col min="1" max="1" width="29.88671875" customWidth="1"/>
    <col min="2" max="2" width="14.6640625" bestFit="1" customWidth="1"/>
    <col min="3" max="3" width="4.33203125" customWidth="1"/>
    <col min="4" max="4" width="14.88671875" customWidth="1"/>
    <col min="5" max="5" width="20.109375" bestFit="1" customWidth="1"/>
    <col min="8" max="9" width="12" customWidth="1"/>
    <col min="11" max="12" width="13.109375" bestFit="1" customWidth="1"/>
    <col min="13" max="13" width="3.5546875" customWidth="1"/>
    <col min="15" max="16" width="13.109375" bestFit="1" customWidth="1"/>
  </cols>
  <sheetData>
    <row r="1" spans="1:15" ht="18" thickBot="1" x14ac:dyDescent="0.35">
      <c r="A1" s="81" t="s">
        <v>26</v>
      </c>
      <c r="B1" s="82"/>
      <c r="D1" s="80" t="s">
        <v>28</v>
      </c>
      <c r="E1" s="80"/>
      <c r="F1" s="80"/>
      <c r="G1" s="80"/>
      <c r="H1" s="80"/>
      <c r="I1" s="13"/>
    </row>
    <row r="2" spans="1:15" x14ac:dyDescent="0.25">
      <c r="A2" s="3" t="s">
        <v>0</v>
      </c>
      <c r="B2" s="4">
        <v>3.3000000000000002E-2</v>
      </c>
      <c r="D2" s="80"/>
      <c r="E2" s="80"/>
      <c r="F2" s="80"/>
      <c r="G2" s="80"/>
      <c r="H2" s="80"/>
      <c r="I2" s="13"/>
    </row>
    <row r="3" spans="1:15" x14ac:dyDescent="0.25">
      <c r="A3" s="1" t="s">
        <v>1</v>
      </c>
      <c r="B3" s="5">
        <v>12</v>
      </c>
      <c r="D3" s="80"/>
      <c r="E3" s="80"/>
      <c r="F3" s="80"/>
      <c r="G3" s="80"/>
      <c r="H3" s="80"/>
      <c r="I3" s="13"/>
    </row>
    <row r="4" spans="1:15" x14ac:dyDescent="0.25">
      <c r="A4" s="1" t="s">
        <v>2</v>
      </c>
      <c r="B4" s="12">
        <v>-1000</v>
      </c>
      <c r="D4" s="8"/>
      <c r="E4" s="8"/>
      <c r="F4" s="8"/>
      <c r="G4" s="9"/>
      <c r="H4" s="9"/>
      <c r="I4" s="13"/>
    </row>
    <row r="5" spans="1:15" x14ac:dyDescent="0.25">
      <c r="A5" s="1" t="s">
        <v>3</v>
      </c>
      <c r="B5" s="6"/>
      <c r="D5" s="8" t="s">
        <v>29</v>
      </c>
      <c r="E5" s="8"/>
      <c r="F5" s="9"/>
      <c r="G5" s="9"/>
      <c r="H5" s="9"/>
      <c r="I5" s="13"/>
    </row>
    <row r="6" spans="1:15" x14ac:dyDescent="0.25">
      <c r="A6" s="1" t="s">
        <v>4</v>
      </c>
      <c r="B6" s="5">
        <v>1</v>
      </c>
      <c r="D6" s="8"/>
      <c r="E6" s="8"/>
      <c r="F6" s="9"/>
      <c r="G6" s="9"/>
      <c r="H6" s="9"/>
      <c r="I6" s="13"/>
    </row>
    <row r="7" spans="1:15" x14ac:dyDescent="0.25">
      <c r="A7" s="1"/>
      <c r="B7" s="5"/>
      <c r="D7" s="14" t="s">
        <v>30</v>
      </c>
      <c r="E7" s="8"/>
      <c r="F7" s="9"/>
      <c r="G7" s="9"/>
      <c r="H7" s="9"/>
      <c r="I7" s="13"/>
    </row>
    <row r="8" spans="1:15" ht="13.8" thickBot="1" x14ac:dyDescent="0.3">
      <c r="A8" s="2" t="s">
        <v>5</v>
      </c>
      <c r="B8" s="79">
        <f>FV(B2,B3,B4,,B6)</f>
        <v>14912.744663689273</v>
      </c>
      <c r="I8" s="13"/>
    </row>
    <row r="9" spans="1:15" x14ac:dyDescent="0.25">
      <c r="B9" t="str">
        <f ca="1">_xlfn.FORMULATEXT(B8)</f>
        <v>=VF(B2;B3;B4;;B6)</v>
      </c>
      <c r="C9" s="11"/>
      <c r="I9" s="13"/>
    </row>
    <row r="10" spans="1:15" x14ac:dyDescent="0.25">
      <c r="C10" s="77" t="s">
        <v>72</v>
      </c>
    </row>
    <row r="11" spans="1:15" ht="14.25" customHeight="1" x14ac:dyDescent="0.25">
      <c r="C11" s="72" t="s">
        <v>69</v>
      </c>
      <c r="D11" s="72" t="s">
        <v>70</v>
      </c>
      <c r="E11" s="72" t="s">
        <v>71</v>
      </c>
    </row>
    <row r="12" spans="1:15" x14ac:dyDescent="0.25">
      <c r="C12" s="73">
        <v>1</v>
      </c>
      <c r="D12" s="74">
        <v>1000</v>
      </c>
      <c r="E12" s="74">
        <f>D12+D12*3.3%</f>
        <v>1033</v>
      </c>
      <c r="F12" t="str">
        <f ca="1">_xlfn.FORMULATEXT(E12)</f>
        <v>=D12+D12*3,3%</v>
      </c>
    </row>
    <row r="13" spans="1:15" x14ac:dyDescent="0.25">
      <c r="B13" s="83" t="str">
        <f ca="1">_xlfn.FORMULATEXT(D13)</f>
        <v>=E12+1000</v>
      </c>
      <c r="C13" s="73">
        <v>2</v>
      </c>
      <c r="D13" s="74">
        <f>E12+1000</f>
        <v>2033</v>
      </c>
      <c r="E13" s="74">
        <f t="shared" ref="E13:E23" si="0">D13+D13*3.3%</f>
        <v>2100.0889999999999</v>
      </c>
      <c r="F13" t="str">
        <f t="shared" ref="F13:F23" ca="1" si="1">_xlfn.FORMULATEXT(E13)</f>
        <v>=D13+D13*3,3%</v>
      </c>
    </row>
    <row r="14" spans="1:15" x14ac:dyDescent="0.25">
      <c r="B14" s="83" t="str">
        <f t="shared" ref="B14:B23" ca="1" si="2">_xlfn.FORMULATEXT(D14)</f>
        <v>=E13+1000</v>
      </c>
      <c r="C14" s="73">
        <v>3</v>
      </c>
      <c r="D14" s="74">
        <f t="shared" ref="D14:D23" si="3">E13+1000</f>
        <v>3100.0889999999999</v>
      </c>
      <c r="E14" s="74">
        <f t="shared" si="0"/>
        <v>3202.3919369999999</v>
      </c>
      <c r="F14" t="str">
        <f t="shared" ca="1" si="1"/>
        <v>=D14+D14*3,3%</v>
      </c>
      <c r="K14" s="15"/>
      <c r="O14" s="15"/>
    </row>
    <row r="15" spans="1:15" x14ac:dyDescent="0.25">
      <c r="B15" s="83" t="str">
        <f t="shared" ca="1" si="2"/>
        <v>=E14+1000</v>
      </c>
      <c r="C15" s="73">
        <v>4</v>
      </c>
      <c r="D15" s="74">
        <f t="shared" si="3"/>
        <v>4202.3919370000003</v>
      </c>
      <c r="E15" s="74">
        <f t="shared" si="0"/>
        <v>4341.0708709210003</v>
      </c>
      <c r="F15" t="str">
        <f t="shared" ca="1" si="1"/>
        <v>=D15+D15*3,3%</v>
      </c>
    </row>
    <row r="16" spans="1:15" x14ac:dyDescent="0.25">
      <c r="B16" s="83" t="str">
        <f t="shared" ca="1" si="2"/>
        <v>=E15+1000</v>
      </c>
      <c r="C16" s="73">
        <v>5</v>
      </c>
      <c r="D16" s="74">
        <f t="shared" si="3"/>
        <v>5341.0708709210003</v>
      </c>
      <c r="E16" s="74">
        <f t="shared" si="0"/>
        <v>5517.3262096613935</v>
      </c>
      <c r="F16" t="str">
        <f t="shared" ca="1" si="1"/>
        <v>=D16+D16*3,3%</v>
      </c>
    </row>
    <row r="17" spans="2:6" x14ac:dyDescent="0.25">
      <c r="B17" s="83" t="str">
        <f t="shared" ca="1" si="2"/>
        <v>=E16+1000</v>
      </c>
      <c r="C17" s="73">
        <v>6</v>
      </c>
      <c r="D17" s="74">
        <f t="shared" si="3"/>
        <v>6517.3262096613935</v>
      </c>
      <c r="E17" s="74">
        <f t="shared" si="0"/>
        <v>6732.3979745802199</v>
      </c>
      <c r="F17" t="str">
        <f t="shared" ca="1" si="1"/>
        <v>=D17+D17*3,3%</v>
      </c>
    </row>
    <row r="18" spans="2:6" x14ac:dyDescent="0.25">
      <c r="B18" s="83" t="str">
        <f t="shared" ca="1" si="2"/>
        <v>=E17+1000</v>
      </c>
      <c r="C18" s="73">
        <v>7</v>
      </c>
      <c r="D18" s="74">
        <f t="shared" si="3"/>
        <v>7732.3979745802199</v>
      </c>
      <c r="E18" s="74">
        <f t="shared" si="0"/>
        <v>7987.5671077413672</v>
      </c>
      <c r="F18" t="str">
        <f t="shared" ca="1" si="1"/>
        <v>=D18+D18*3,3%</v>
      </c>
    </row>
    <row r="19" spans="2:6" x14ac:dyDescent="0.25">
      <c r="B19" s="83" t="str">
        <f t="shared" ca="1" si="2"/>
        <v>=E18+1000</v>
      </c>
      <c r="C19" s="73">
        <v>8</v>
      </c>
      <c r="D19" s="74">
        <f t="shared" si="3"/>
        <v>8987.5671077413681</v>
      </c>
      <c r="E19" s="74">
        <f t="shared" si="0"/>
        <v>9284.1568222968326</v>
      </c>
      <c r="F19" t="str">
        <f t="shared" ca="1" si="1"/>
        <v>=D19+D19*3,3%</v>
      </c>
    </row>
    <row r="20" spans="2:6" x14ac:dyDescent="0.25">
      <c r="B20" s="83" t="str">
        <f t="shared" ca="1" si="2"/>
        <v>=E19+1000</v>
      </c>
      <c r="C20" s="73">
        <v>9</v>
      </c>
      <c r="D20" s="74">
        <f t="shared" si="3"/>
        <v>10284.156822296833</v>
      </c>
      <c r="E20" s="74">
        <f t="shared" si="0"/>
        <v>10623.533997432629</v>
      </c>
      <c r="F20" t="str">
        <f t="shared" ca="1" si="1"/>
        <v>=D20+D20*3,3%</v>
      </c>
    </row>
    <row r="21" spans="2:6" x14ac:dyDescent="0.25">
      <c r="B21" s="83" t="str">
        <f t="shared" ca="1" si="2"/>
        <v>=E20+1000</v>
      </c>
      <c r="C21" s="73">
        <v>10</v>
      </c>
      <c r="D21" s="74">
        <f t="shared" si="3"/>
        <v>11623.533997432629</v>
      </c>
      <c r="E21" s="74">
        <f t="shared" si="0"/>
        <v>12007.110619347906</v>
      </c>
      <c r="F21" t="str">
        <f t="shared" ca="1" si="1"/>
        <v>=D21+D21*3,3%</v>
      </c>
    </row>
    <row r="22" spans="2:6" x14ac:dyDescent="0.25">
      <c r="B22" s="83" t="str">
        <f t="shared" ca="1" si="2"/>
        <v>=E21+1000</v>
      </c>
      <c r="C22" s="73">
        <v>11</v>
      </c>
      <c r="D22" s="74">
        <f t="shared" si="3"/>
        <v>13007.110619347906</v>
      </c>
      <c r="E22" s="74">
        <f t="shared" si="0"/>
        <v>13436.345269786387</v>
      </c>
      <c r="F22" t="str">
        <f t="shared" ca="1" si="1"/>
        <v>=D22+D22*3,3%</v>
      </c>
    </row>
    <row r="23" spans="2:6" x14ac:dyDescent="0.25">
      <c r="B23" s="83" t="str">
        <f t="shared" ca="1" si="2"/>
        <v>=E22+1000</v>
      </c>
      <c r="C23" s="73">
        <v>12</v>
      </c>
      <c r="D23" s="74">
        <f t="shared" si="3"/>
        <v>14436.345269786387</v>
      </c>
      <c r="E23" s="74">
        <f t="shared" si="0"/>
        <v>14912.744663689338</v>
      </c>
      <c r="F23" t="str">
        <f t="shared" ca="1" si="1"/>
        <v>=D23+D23*3,3%</v>
      </c>
    </row>
    <row r="35" ht="12.75" customHeight="1" x14ac:dyDescent="0.25"/>
    <row r="51" ht="18.75" customHeight="1" x14ac:dyDescent="0.25"/>
  </sheetData>
  <mergeCells count="2">
    <mergeCell ref="D1:H3"/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6"/>
  <sheetViews>
    <sheetView zoomScale="120" zoomScaleNormal="120" workbookViewId="0">
      <selection activeCell="B13" sqref="B13"/>
    </sheetView>
  </sheetViews>
  <sheetFormatPr defaultRowHeight="13.2" x14ac:dyDescent="0.25"/>
  <cols>
    <col min="1" max="1" width="27" bestFit="1" customWidth="1"/>
    <col min="2" max="2" width="14" customWidth="1"/>
    <col min="3" max="3" width="10.5546875" customWidth="1"/>
    <col min="4" max="4" width="48.44140625" bestFit="1" customWidth="1"/>
  </cols>
  <sheetData>
    <row r="1" spans="1:4" ht="18" thickBot="1" x14ac:dyDescent="0.35">
      <c r="A1" s="81" t="s">
        <v>27</v>
      </c>
      <c r="B1" s="82"/>
      <c r="D1" s="8" t="s">
        <v>21</v>
      </c>
    </row>
    <row r="2" spans="1:4" x14ac:dyDescent="0.25">
      <c r="A2" s="3" t="s">
        <v>0</v>
      </c>
      <c r="B2" s="4">
        <v>2.5000000000000001E-2</v>
      </c>
      <c r="D2" s="8" t="s">
        <v>22</v>
      </c>
    </row>
    <row r="3" spans="1:4" x14ac:dyDescent="0.25">
      <c r="A3" s="1" t="s">
        <v>1</v>
      </c>
      <c r="B3" s="5">
        <v>12</v>
      </c>
      <c r="D3" s="8" t="s">
        <v>23</v>
      </c>
    </row>
    <row r="4" spans="1:4" x14ac:dyDescent="0.25">
      <c r="A4" s="1" t="s">
        <v>2</v>
      </c>
      <c r="B4" s="12">
        <v>-125</v>
      </c>
      <c r="C4">
        <f>B3*B4</f>
        <v>-1500</v>
      </c>
      <c r="D4" s="8"/>
    </row>
    <row r="5" spans="1:4" x14ac:dyDescent="0.25">
      <c r="A5" s="1" t="s">
        <v>6</v>
      </c>
      <c r="B5" s="6"/>
      <c r="D5" s="8" t="s">
        <v>24</v>
      </c>
    </row>
    <row r="6" spans="1:4" x14ac:dyDescent="0.25">
      <c r="A6" s="1" t="s">
        <v>4</v>
      </c>
      <c r="B6" s="5"/>
      <c r="D6" s="8"/>
    </row>
    <row r="7" spans="1:4" x14ac:dyDescent="0.25">
      <c r="A7" s="1"/>
      <c r="B7" s="5"/>
      <c r="D7" s="14" t="s">
        <v>8</v>
      </c>
    </row>
    <row r="8" spans="1:4" ht="13.8" thickBot="1" x14ac:dyDescent="0.3">
      <c r="A8" s="2" t="s">
        <v>7</v>
      </c>
      <c r="B8" s="7">
        <f>PV(B2,B3,B4)</f>
        <v>1282.2205747734579</v>
      </c>
    </row>
    <row r="9" spans="1:4" x14ac:dyDescent="0.25">
      <c r="B9" t="str">
        <f ca="1">_xlfn.FORMULATEXT(B8)</f>
        <v>=VP(B2;B3;B4)</v>
      </c>
    </row>
    <row r="10" spans="1:4" x14ac:dyDescent="0.25">
      <c r="B10" s="69"/>
    </row>
    <row r="11" spans="1:4" x14ac:dyDescent="0.25">
      <c r="B11" s="69"/>
    </row>
    <row r="12" spans="1:4" x14ac:dyDescent="0.25">
      <c r="B12" s="78">
        <f>FV(B2,B3,B4)</f>
        <v>1724.4441212314875</v>
      </c>
    </row>
    <row r="13" spans="1:4" x14ac:dyDescent="0.25">
      <c r="B13" t="str">
        <f ca="1">_xlfn.FORMULATEXT(B12)</f>
        <v>=VF(B2;B3;B4)</v>
      </c>
    </row>
    <row r="14" spans="1:4" x14ac:dyDescent="0.25">
      <c r="B14" s="69"/>
    </row>
    <row r="15" spans="1:4" x14ac:dyDescent="0.25">
      <c r="B15" s="69">
        <f>B12-B8</f>
        <v>442.22354645802966</v>
      </c>
    </row>
    <row r="16" spans="1:4" x14ac:dyDescent="0.25">
      <c r="B16" t="str">
        <f ca="1">_xlfn.FORMULATEXT(B15)</f>
        <v>=B12-B8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A1:D13"/>
  <sheetViews>
    <sheetView zoomScale="160" zoomScaleNormal="160" workbookViewId="0">
      <selection activeCell="B7" sqref="B7"/>
    </sheetView>
  </sheetViews>
  <sheetFormatPr defaultRowHeight="13.2" x14ac:dyDescent="0.25"/>
  <cols>
    <col min="1" max="1" width="28" bestFit="1" customWidth="1"/>
    <col min="2" max="2" width="10" bestFit="1" customWidth="1"/>
    <col min="3" max="3" width="18.44140625" customWidth="1"/>
  </cols>
  <sheetData>
    <row r="1" spans="1:4" x14ac:dyDescent="0.25">
      <c r="A1" s="60" t="s">
        <v>0</v>
      </c>
      <c r="B1" s="63">
        <v>0.05</v>
      </c>
    </row>
    <row r="2" spans="1:4" x14ac:dyDescent="0.25">
      <c r="A2" s="60" t="s">
        <v>1</v>
      </c>
      <c r="B2" s="64">
        <v>24</v>
      </c>
    </row>
    <row r="3" spans="1:4" x14ac:dyDescent="0.25">
      <c r="A3" s="62" t="s">
        <v>3</v>
      </c>
      <c r="B3" s="65">
        <v>12560</v>
      </c>
    </row>
    <row r="4" spans="1:4" x14ac:dyDescent="0.25">
      <c r="A4" s="60" t="s">
        <v>4</v>
      </c>
      <c r="B4" s="64"/>
    </row>
    <row r="5" spans="1:4" x14ac:dyDescent="0.25">
      <c r="A5" s="61" t="s">
        <v>61</v>
      </c>
      <c r="B5" s="65"/>
      <c r="C5" s="84">
        <f>B6*B2</f>
        <v>21845.62832288997</v>
      </c>
      <c r="D5" t="str">
        <f ca="1">_xlfn.FORMULATEXT(C5)</f>
        <v>=B6*B2</v>
      </c>
    </row>
    <row r="6" spans="1:4" x14ac:dyDescent="0.25">
      <c r="A6" s="61" t="s">
        <v>60</v>
      </c>
      <c r="B6" s="65">
        <f>-PMT(B1,B2,B3)</f>
        <v>910.23451345374872</v>
      </c>
      <c r="C6" t="str">
        <f ca="1">_xlfn.FORMULATEXT(B6)</f>
        <v>=-PGTO(B1;B2;B3)</v>
      </c>
    </row>
    <row r="8" spans="1:4" x14ac:dyDescent="0.25">
      <c r="A8" s="66" t="s">
        <v>12</v>
      </c>
      <c r="B8" s="67"/>
      <c r="C8" s="67"/>
    </row>
    <row r="9" spans="1:4" x14ac:dyDescent="0.25">
      <c r="A9" s="66" t="s">
        <v>13</v>
      </c>
      <c r="B9" s="67"/>
      <c r="C9" s="67"/>
    </row>
    <row r="10" spans="1:4" x14ac:dyDescent="0.25">
      <c r="A10" s="66" t="s">
        <v>14</v>
      </c>
      <c r="B10" s="67"/>
      <c r="C10" s="67"/>
    </row>
    <row r="11" spans="1:4" x14ac:dyDescent="0.25">
      <c r="A11" s="66"/>
      <c r="B11" s="67"/>
      <c r="C11" s="67"/>
    </row>
    <row r="12" spans="1:4" x14ac:dyDescent="0.25">
      <c r="A12" s="68" t="s">
        <v>15</v>
      </c>
      <c r="B12" s="67"/>
      <c r="C12" s="67"/>
    </row>
    <row r="13" spans="1:4" x14ac:dyDescent="0.25">
      <c r="A13" s="67"/>
      <c r="B13" s="67"/>
      <c r="C13" s="67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zoomScale="175" zoomScaleNormal="175" workbookViewId="0">
      <selection activeCell="C6" sqref="C6"/>
    </sheetView>
  </sheetViews>
  <sheetFormatPr defaultRowHeight="13.2" x14ac:dyDescent="0.25"/>
  <cols>
    <col min="1" max="1" width="28.5546875" bestFit="1" customWidth="1"/>
    <col min="2" max="2" width="15.6640625" bestFit="1" customWidth="1"/>
    <col min="3" max="3" width="17.88671875" customWidth="1"/>
  </cols>
  <sheetData>
    <row r="1" spans="1:3" x14ac:dyDescent="0.25">
      <c r="A1" s="60" t="s">
        <v>1</v>
      </c>
      <c r="B1" s="64">
        <v>48</v>
      </c>
    </row>
    <row r="2" spans="1:3" x14ac:dyDescent="0.25">
      <c r="A2" s="61" t="s">
        <v>60</v>
      </c>
      <c r="B2" s="65">
        <v>-200</v>
      </c>
    </row>
    <row r="3" spans="1:3" x14ac:dyDescent="0.25">
      <c r="A3" s="62" t="s">
        <v>3</v>
      </c>
      <c r="B3" s="65">
        <v>8000</v>
      </c>
    </row>
    <row r="4" spans="1:3" x14ac:dyDescent="0.25">
      <c r="A4" s="61" t="s">
        <v>61</v>
      </c>
      <c r="B4" s="65"/>
    </row>
    <row r="5" spans="1:3" x14ac:dyDescent="0.25">
      <c r="A5" s="60" t="s">
        <v>4</v>
      </c>
      <c r="B5" s="64"/>
    </row>
    <row r="6" spans="1:3" x14ac:dyDescent="0.25">
      <c r="A6" s="60" t="s">
        <v>0</v>
      </c>
      <c r="B6" s="70">
        <f>RATE(B1,B2,B3)</f>
        <v>7.7014724882013682E-3</v>
      </c>
      <c r="C6" t="str">
        <f ca="1">_xlfn.FORMULATEXT(B6)</f>
        <v>=TAXA(B1;B2;B3)</v>
      </c>
    </row>
    <row r="7" spans="1:3" x14ac:dyDescent="0.25">
      <c r="C7" s="10"/>
    </row>
    <row r="8" spans="1:3" x14ac:dyDescent="0.25">
      <c r="A8" s="66" t="s">
        <v>9</v>
      </c>
      <c r="B8" s="67"/>
      <c r="C8" s="67"/>
    </row>
    <row r="9" spans="1:3" x14ac:dyDescent="0.25">
      <c r="A9" s="66" t="s">
        <v>10</v>
      </c>
      <c r="B9" s="67"/>
      <c r="C9" s="67"/>
    </row>
    <row r="10" spans="1:3" x14ac:dyDescent="0.25">
      <c r="A10" s="66" t="s">
        <v>25</v>
      </c>
      <c r="B10" s="67"/>
      <c r="C10" s="67"/>
    </row>
    <row r="11" spans="1:3" x14ac:dyDescent="0.25">
      <c r="A11" s="66"/>
      <c r="B11" s="67"/>
      <c r="C11" s="67"/>
    </row>
    <row r="12" spans="1:3" x14ac:dyDescent="0.25">
      <c r="A12" s="68" t="s">
        <v>11</v>
      </c>
      <c r="B12" s="67"/>
      <c r="C12" s="67"/>
    </row>
    <row r="13" spans="1:3" x14ac:dyDescent="0.25">
      <c r="A13" s="67"/>
      <c r="B13" s="67"/>
      <c r="C13" s="67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zoomScale="140" zoomScaleNormal="140" workbookViewId="0">
      <selection activeCell="B10" sqref="B10"/>
    </sheetView>
  </sheetViews>
  <sheetFormatPr defaultRowHeight="13.2" x14ac:dyDescent="0.25"/>
  <cols>
    <col min="1" max="1" width="12.109375" customWidth="1"/>
    <col min="2" max="2" width="15.88671875" customWidth="1"/>
    <col min="3" max="3" width="20.5546875" customWidth="1"/>
    <col min="5" max="5" width="9.6640625" bestFit="1" customWidth="1"/>
    <col min="7" max="7" width="11.88671875" customWidth="1"/>
  </cols>
  <sheetData>
    <row r="1" spans="1:7" x14ac:dyDescent="0.25">
      <c r="A1" s="41"/>
      <c r="B1" s="42"/>
      <c r="C1" s="42"/>
      <c r="D1" s="42"/>
      <c r="E1" s="42"/>
      <c r="F1" s="42"/>
      <c r="G1" s="43"/>
    </row>
    <row r="2" spans="1:7" x14ac:dyDescent="0.25">
      <c r="A2" s="44" t="s">
        <v>50</v>
      </c>
      <c r="B2" s="45"/>
      <c r="C2" s="45"/>
      <c r="D2" s="45"/>
      <c r="E2" s="45"/>
      <c r="F2" s="45"/>
      <c r="G2" s="46"/>
    </row>
    <row r="3" spans="1:7" x14ac:dyDescent="0.25">
      <c r="A3" s="44" t="s">
        <v>51</v>
      </c>
      <c r="B3" s="45"/>
      <c r="C3" s="45"/>
      <c r="D3" s="45"/>
      <c r="E3" s="45"/>
      <c r="F3" s="45"/>
      <c r="G3" s="46"/>
    </row>
    <row r="4" spans="1:7" x14ac:dyDescent="0.25">
      <c r="A4" s="47"/>
      <c r="B4" s="45"/>
      <c r="C4" s="45"/>
      <c r="D4" s="45"/>
      <c r="E4" s="45"/>
      <c r="F4" s="45"/>
      <c r="G4" s="46"/>
    </row>
    <row r="5" spans="1:7" x14ac:dyDescent="0.25">
      <c r="A5" s="48" t="s">
        <v>52</v>
      </c>
      <c r="B5" s="37">
        <v>0.02</v>
      </c>
      <c r="C5" s="45"/>
      <c r="D5" s="45"/>
      <c r="E5" s="45"/>
      <c r="F5" s="45"/>
      <c r="G5" s="46"/>
    </row>
    <row r="6" spans="1:7" x14ac:dyDescent="0.25">
      <c r="A6" s="48" t="s">
        <v>53</v>
      </c>
      <c r="B6" s="38">
        <v>36</v>
      </c>
      <c r="C6" s="45"/>
      <c r="D6" s="45"/>
      <c r="E6" s="58" t="s">
        <v>54</v>
      </c>
      <c r="F6" s="59"/>
      <c r="G6" s="46"/>
    </row>
    <row r="7" spans="1:7" x14ac:dyDescent="0.25">
      <c r="A7" s="48" t="s">
        <v>55</v>
      </c>
      <c r="B7" s="39">
        <v>-1000</v>
      </c>
      <c r="C7" s="45"/>
      <c r="D7" s="45"/>
      <c r="E7" s="45"/>
      <c r="F7" s="45"/>
      <c r="G7" s="46"/>
    </row>
    <row r="8" spans="1:7" x14ac:dyDescent="0.25">
      <c r="A8" s="48" t="s">
        <v>4</v>
      </c>
      <c r="B8" s="38">
        <v>1</v>
      </c>
      <c r="C8" s="45"/>
      <c r="D8" s="45"/>
      <c r="E8" s="45"/>
      <c r="F8" s="45"/>
      <c r="G8" s="46"/>
    </row>
    <row r="9" spans="1:7" x14ac:dyDescent="0.25">
      <c r="A9" s="48" t="s">
        <v>40</v>
      </c>
      <c r="B9" s="75">
        <f>FV(B5,B6,B7,,B8)</f>
        <v>53034.254529500882</v>
      </c>
      <c r="C9" s="49" t="s">
        <v>56</v>
      </c>
      <c r="D9" s="45"/>
      <c r="E9" s="45"/>
      <c r="F9" s="45"/>
      <c r="G9" s="46"/>
    </row>
    <row r="10" spans="1:7" ht="13.8" thickBot="1" x14ac:dyDescent="0.3">
      <c r="A10" s="50"/>
      <c r="B10" s="76" t="str">
        <f ca="1">_xlfn.FORMULATEXT(B9)</f>
        <v>=VF(B5;B6;B7;;B8)</v>
      </c>
      <c r="C10" s="52"/>
      <c r="D10" s="51"/>
      <c r="E10" s="51"/>
      <c r="F10" s="51"/>
      <c r="G10" s="53"/>
    </row>
    <row r="12" spans="1:7" x14ac:dyDescent="0.25">
      <c r="A12" s="69"/>
    </row>
  </sheetData>
  <pageMargins left="0.511811024" right="0.511811024" top="0.78740157499999996" bottom="0.78740157499999996" header="0.31496062000000002" footer="0.3149606200000000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3"/>
  <sheetViews>
    <sheetView tabSelected="1" zoomScale="150" zoomScaleNormal="150" workbookViewId="0">
      <selection activeCell="B11" sqref="B11"/>
    </sheetView>
  </sheetViews>
  <sheetFormatPr defaultRowHeight="13.2" x14ac:dyDescent="0.25"/>
  <cols>
    <col min="2" max="2" width="10.5546875" bestFit="1" customWidth="1"/>
  </cols>
  <sheetData>
    <row r="1" spans="1:9" x14ac:dyDescent="0.25">
      <c r="A1" s="54"/>
      <c r="B1" s="55"/>
      <c r="C1" s="55"/>
      <c r="D1" s="55"/>
      <c r="E1" s="55"/>
      <c r="F1" s="55"/>
      <c r="G1" s="55"/>
      <c r="H1" s="55"/>
      <c r="I1" s="56"/>
    </row>
    <row r="2" spans="1:9" x14ac:dyDescent="0.25">
      <c r="A2" s="44" t="s">
        <v>57</v>
      </c>
      <c r="B2" s="45"/>
      <c r="C2" s="45"/>
      <c r="D2" s="45"/>
      <c r="E2" s="45"/>
      <c r="F2" s="45"/>
      <c r="G2" s="45"/>
      <c r="H2" s="45"/>
      <c r="I2" s="46"/>
    </row>
    <row r="3" spans="1:9" x14ac:dyDescent="0.25">
      <c r="A3" s="44" t="s">
        <v>58</v>
      </c>
      <c r="B3" s="45"/>
      <c r="C3" s="45"/>
      <c r="D3" s="45"/>
      <c r="E3" s="45"/>
      <c r="F3" s="45"/>
      <c r="G3" s="45"/>
      <c r="H3" s="45"/>
      <c r="I3" s="46"/>
    </row>
    <row r="4" spans="1:9" x14ac:dyDescent="0.25">
      <c r="A4" s="47"/>
      <c r="B4" s="45"/>
      <c r="C4" s="45"/>
      <c r="D4" s="45"/>
      <c r="E4" s="45"/>
      <c r="F4" s="45"/>
      <c r="G4" s="45"/>
      <c r="H4" s="45"/>
      <c r="I4" s="46"/>
    </row>
    <row r="5" spans="1:9" x14ac:dyDescent="0.25">
      <c r="A5" s="48" t="s">
        <v>52</v>
      </c>
      <c r="B5" s="37">
        <v>0.01</v>
      </c>
      <c r="C5" s="45"/>
      <c r="D5" s="45"/>
      <c r="E5" s="45"/>
      <c r="F5" s="45"/>
      <c r="G5" s="45"/>
      <c r="H5" s="45"/>
      <c r="I5" s="46"/>
    </row>
    <row r="6" spans="1:9" x14ac:dyDescent="0.25">
      <c r="A6" s="48" t="s">
        <v>55</v>
      </c>
      <c r="B6" s="40">
        <v>-1000</v>
      </c>
      <c r="C6" s="45"/>
      <c r="D6" s="45"/>
      <c r="E6" s="58" t="s">
        <v>54</v>
      </c>
      <c r="F6" s="59"/>
      <c r="G6" s="45"/>
      <c r="H6" s="45"/>
      <c r="I6" s="46"/>
    </row>
    <row r="7" spans="1:9" x14ac:dyDescent="0.25">
      <c r="A7" s="48" t="s">
        <v>41</v>
      </c>
      <c r="B7" s="39">
        <v>0</v>
      </c>
      <c r="C7" s="45"/>
      <c r="D7" s="45"/>
      <c r="E7" s="45"/>
      <c r="F7" s="45"/>
      <c r="G7" s="45"/>
      <c r="H7" s="45"/>
      <c r="I7" s="46"/>
    </row>
    <row r="8" spans="1:9" x14ac:dyDescent="0.25">
      <c r="A8" s="48" t="s">
        <v>40</v>
      </c>
      <c r="B8" s="39">
        <v>500000</v>
      </c>
      <c r="C8" s="45"/>
      <c r="D8" s="45"/>
      <c r="E8" s="45"/>
      <c r="F8" s="45"/>
      <c r="G8" s="45"/>
      <c r="H8" s="45"/>
      <c r="I8" s="46"/>
    </row>
    <row r="9" spans="1:9" x14ac:dyDescent="0.25">
      <c r="A9" s="48" t="s">
        <v>4</v>
      </c>
      <c r="B9" s="38">
        <v>1</v>
      </c>
      <c r="C9" s="57" t="s">
        <v>59</v>
      </c>
      <c r="D9" s="45"/>
      <c r="E9" s="45"/>
      <c r="F9" s="45"/>
      <c r="G9" s="45"/>
      <c r="H9" s="45"/>
      <c r="I9" s="46"/>
    </row>
    <row r="10" spans="1:9" x14ac:dyDescent="0.25">
      <c r="A10" s="48" t="s">
        <v>62</v>
      </c>
      <c r="B10" s="38">
        <f>NPER(B5,B6,B7,B8,B9)</f>
        <v>179.23770013397157</v>
      </c>
      <c r="C10" s="57" t="str">
        <f ca="1">_xlfn.FORMULATEXT(B10)</f>
        <v>=NPER(B5;B6;B7;B8;B9)</v>
      </c>
      <c r="D10" s="45"/>
      <c r="E10" s="45"/>
      <c r="F10" s="45"/>
      <c r="G10" s="45"/>
      <c r="H10" s="45"/>
      <c r="I10" s="46"/>
    </row>
    <row r="11" spans="1:9" ht="13.8" thickBot="1" x14ac:dyDescent="0.3">
      <c r="A11" s="50"/>
      <c r="B11" s="51">
        <f>B10/12</f>
        <v>14.936475011164298</v>
      </c>
      <c r="C11" s="57" t="str">
        <f ca="1">_xlfn.FORMULATEXT(B11)</f>
        <v>=B10/12</v>
      </c>
      <c r="D11" s="51"/>
      <c r="E11" s="51"/>
      <c r="F11" s="51"/>
      <c r="G11" s="51"/>
      <c r="H11" s="51"/>
      <c r="I11" s="53"/>
    </row>
    <row r="13" spans="1:9" x14ac:dyDescent="0.25">
      <c r="A13" s="71"/>
    </row>
  </sheetData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ARGUMENTOS</vt:lpstr>
      <vt:lpstr>EX1</vt:lpstr>
      <vt:lpstr>EX2</vt:lpstr>
      <vt:lpstr>EX3</vt:lpstr>
      <vt:lpstr>EX4</vt:lpstr>
      <vt:lpstr>EX5</vt:lpstr>
      <vt:lpstr>EX6</vt:lpstr>
    </vt:vector>
  </TitlesOfParts>
  <Company>Marcio F. Diniz 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Fabiano Diniz</dc:creator>
  <cp:lastModifiedBy>Usuario</cp:lastModifiedBy>
  <dcterms:created xsi:type="dcterms:W3CDTF">2004-10-13T01:48:16Z</dcterms:created>
  <dcterms:modified xsi:type="dcterms:W3CDTF">2022-02-22T01:10:18Z</dcterms:modified>
</cp:coreProperties>
</file>